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NGAJAR\Pengantar AKuntansi\"/>
    </mc:Choice>
  </mc:AlternateContent>
  <xr:revisionPtr revIDLastSave="0" documentId="13_ncr:1_{1FCE5086-3BA5-47D7-8A00-7440A3928343}" xr6:coauthVersionLast="45" xr6:coauthVersionMax="45" xr10:uidLastSave="{00000000-0000-0000-0000-000000000000}"/>
  <bookViews>
    <workbookView xWindow="-120" yWindow="-120" windowWidth="20730" windowHeight="11160" activeTab="2" xr2:uid="{AFF6FB5C-384F-4182-9508-124CA097B866}"/>
  </bookViews>
  <sheets>
    <sheet name="Soal" sheetId="1" r:id="rId1"/>
    <sheet name="Penyesuaian" sheetId="2" r:id="rId2"/>
    <sheet name="Work Sheet" sheetId="3" r:id="rId3"/>
    <sheet name="Laporan Keuangan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" l="1"/>
  <c r="G10" i="2"/>
  <c r="G8" i="2"/>
  <c r="I19" i="3"/>
  <c r="N7" i="4"/>
  <c r="K12" i="4"/>
  <c r="C16" i="4"/>
  <c r="L13" i="3"/>
  <c r="K12" i="3"/>
  <c r="I24" i="3"/>
  <c r="I25" i="3"/>
  <c r="I20" i="3"/>
  <c r="G24" i="3"/>
  <c r="G25" i="3"/>
  <c r="G26" i="3"/>
  <c r="I26" i="3" s="1"/>
  <c r="G23" i="3"/>
  <c r="I23" i="3" s="1"/>
  <c r="H22" i="3"/>
  <c r="L22" i="3" s="1"/>
  <c r="G20" i="3"/>
  <c r="G18" i="3"/>
  <c r="I18" i="3" s="1"/>
  <c r="H17" i="3"/>
  <c r="J17" i="3" s="1"/>
  <c r="G16" i="3"/>
  <c r="K16" i="3" s="1"/>
  <c r="H15" i="3"/>
  <c r="L15" i="3" s="1"/>
  <c r="H14" i="3"/>
  <c r="H27" i="3" s="1"/>
  <c r="H13" i="3"/>
  <c r="G12" i="3"/>
  <c r="G11" i="3"/>
  <c r="K11" i="3" s="1"/>
  <c r="G10" i="3"/>
  <c r="K10" i="3" s="1"/>
  <c r="G9" i="3"/>
  <c r="K9" i="3" s="1"/>
  <c r="F27" i="3"/>
  <c r="E27" i="3"/>
  <c r="G8" i="3"/>
  <c r="G7" i="3"/>
  <c r="K7" i="3" s="1"/>
  <c r="D21" i="3"/>
  <c r="C21" i="3"/>
  <c r="D18" i="2"/>
  <c r="C18" i="2"/>
  <c r="D21" i="1"/>
  <c r="C21" i="1"/>
  <c r="G27" i="3" l="1"/>
  <c r="G5" i="4"/>
  <c r="J27" i="3"/>
  <c r="C5" i="4"/>
  <c r="C17" i="4" s="1"/>
  <c r="F7" i="4" s="1"/>
  <c r="G9" i="4" s="1"/>
  <c r="G10" i="4" s="1"/>
  <c r="N9" i="4" s="1"/>
  <c r="N12" i="4" s="1"/>
  <c r="I27" i="3"/>
  <c r="L14" i="3"/>
  <c r="L27" i="3" s="1"/>
  <c r="K8" i="3"/>
  <c r="K27" i="3" s="1"/>
  <c r="L28" i="3" l="1"/>
  <c r="K29" i="3"/>
  <c r="L29" i="3"/>
  <c r="I28" i="3"/>
  <c r="I29" i="3" s="1"/>
  <c r="J29" i="3"/>
</calcChain>
</file>

<file path=xl/sharedStrings.xml><?xml version="1.0" encoding="utf-8"?>
<sst xmlns="http://schemas.openxmlformats.org/spreadsheetml/2006/main" count="129" uniqueCount="68">
  <si>
    <t>PT ABC</t>
  </si>
  <si>
    <t>NERACA SALDO</t>
  </si>
  <si>
    <t>No</t>
  </si>
  <si>
    <t>Keterangan</t>
  </si>
  <si>
    <t>Neraca Saldo</t>
  </si>
  <si>
    <t>Kas</t>
  </si>
  <si>
    <t>Piutang Usaha</t>
  </si>
  <si>
    <t>Perlengkapan</t>
  </si>
  <si>
    <t>Dr</t>
  </si>
  <si>
    <t>Cr</t>
  </si>
  <si>
    <t>Asuransi Dibayar Dimuka</t>
  </si>
  <si>
    <t>Sewa Dibayar Dimuka</t>
  </si>
  <si>
    <t>Peralatan Kantor</t>
  </si>
  <si>
    <t>Akumulasi Penyusutan Peralatan</t>
  </si>
  <si>
    <t>Utang Usaha</t>
  </si>
  <si>
    <t>Modal Tn A</t>
  </si>
  <si>
    <t>Prive Tn A</t>
  </si>
  <si>
    <t>Pendapatan Jasa</t>
  </si>
  <si>
    <t>Beban Iklan</t>
  </si>
  <si>
    <t>Beban Gaji</t>
  </si>
  <si>
    <t>Beban Bunga</t>
  </si>
  <si>
    <t>Akun - akun yang perlu disesuaikan :</t>
  </si>
  <si>
    <t>1. Perlengkapan yang terpakai Rp. 200.000</t>
  </si>
  <si>
    <t>2. Asuransi untuk waktu 6 bulan terhitung 1 agustus 2020</t>
  </si>
  <si>
    <t>3. Beban Sewa untuk 1 tahun terhitung bulan oktober 2020</t>
  </si>
  <si>
    <t>4. Penyusutan peralatan Rp. 200.000</t>
  </si>
  <si>
    <t>6. Bunga yang belum dibayarkan Rp. 25.000</t>
  </si>
  <si>
    <t>Jurnal</t>
  </si>
  <si>
    <t>Beban Perlengkapan</t>
  </si>
  <si>
    <t xml:space="preserve">      </t>
  </si>
  <si>
    <t xml:space="preserve">        Perlengkapan</t>
  </si>
  <si>
    <t>Beban Asuransi</t>
  </si>
  <si>
    <t xml:space="preserve">        Asuransi Dibayar dimuka</t>
  </si>
  <si>
    <t>Beban Sewa</t>
  </si>
  <si>
    <t xml:space="preserve">       Sewa Dibayar dimuka</t>
  </si>
  <si>
    <t>Beban Penyusutan Peralatan</t>
  </si>
  <si>
    <t xml:space="preserve">      Akumulasi Penyusutan Peralatan</t>
  </si>
  <si>
    <t xml:space="preserve">      Pendapatan Jasa</t>
  </si>
  <si>
    <t>5. Pendapatan Jasa yang belum diterima Rp. 150.000</t>
  </si>
  <si>
    <t>Utang Bunga</t>
  </si>
  <si>
    <t>Total</t>
  </si>
  <si>
    <t>ADJUSTMENT</t>
  </si>
  <si>
    <t>PER 31 DEC 2020</t>
  </si>
  <si>
    <t>Penyesuaian</t>
  </si>
  <si>
    <t xml:space="preserve">NS. Setelah Disesuaikan </t>
  </si>
  <si>
    <t>Neraca</t>
  </si>
  <si>
    <t>Laba Rugi</t>
  </si>
  <si>
    <t xml:space="preserve">      Utang Bunga</t>
  </si>
  <si>
    <t>LAPORAN LABA RUGI</t>
  </si>
  <si>
    <t xml:space="preserve">PT ABC </t>
  </si>
  <si>
    <t>Beban</t>
  </si>
  <si>
    <t>Total Beban</t>
  </si>
  <si>
    <t>LAPORAN PERUBAHAN MODAL</t>
  </si>
  <si>
    <t>MODAL AWAL</t>
  </si>
  <si>
    <t>LABA BERSIH</t>
  </si>
  <si>
    <t>PRIVE</t>
  </si>
  <si>
    <t>MODAL AKHIR</t>
  </si>
  <si>
    <t>LAPORAN NERACA</t>
  </si>
  <si>
    <t>ASSETS</t>
  </si>
  <si>
    <t>Total Assets</t>
  </si>
  <si>
    <t>LIABILITIES</t>
  </si>
  <si>
    <t>Total Utang</t>
  </si>
  <si>
    <t>Total Utang &amp; Modal</t>
  </si>
  <si>
    <t>PER 31 Dec 2020</t>
  </si>
  <si>
    <t>Diminta  Jurnal Penyesuain - Laporan Keuangan</t>
  </si>
  <si>
    <t>WORKSHEET</t>
  </si>
  <si>
    <t>Laba Bersih</t>
  </si>
  <si>
    <t>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</si>
</sst>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166" fontId="0" fillId="0" borderId="0" xfId="1" applyNumberFormat="1" applyFont="1"/>
    <xf numFmtId="15" fontId="0" fillId="0" borderId="0" xfId="0" applyNumberFormat="1" applyAlignment="1">
      <alignment horizontal="center"/>
    </xf>
    <xf numFmtId="0" fontId="0" fillId="0" borderId="1" xfId="0" applyBorder="1"/>
    <xf numFmtId="166" fontId="0" fillId="0" borderId="1" xfId="1" applyNumberFormat="1" applyFont="1" applyBorder="1" applyAlignment="1">
      <alignment horizontal="center"/>
    </xf>
    <xf numFmtId="166" fontId="0" fillId="0" borderId="1" xfId="1" applyNumberFormat="1" applyFon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166" fontId="0" fillId="0" borderId="6" xfId="1" applyNumberFormat="1" applyFont="1" applyBorder="1"/>
    <xf numFmtId="166" fontId="0" fillId="0" borderId="2" xfId="1" applyNumberFormat="1" applyFont="1" applyBorder="1"/>
    <xf numFmtId="166" fontId="0" fillId="0" borderId="9" xfId="1" applyNumberFormat="1" applyFont="1" applyBorder="1"/>
    <xf numFmtId="166" fontId="0" fillId="0" borderId="0" xfId="1" applyNumberFormat="1" applyFont="1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/>
    <xf numFmtId="166" fontId="0" fillId="0" borderId="23" xfId="1" applyNumberFormat="1" applyFont="1" applyBorder="1"/>
    <xf numFmtId="166" fontId="0" fillId="0" borderId="24" xfId="1" applyNumberFormat="1" applyFont="1" applyBorder="1"/>
    <xf numFmtId="0" fontId="0" fillId="0" borderId="25" xfId="0" applyBorder="1"/>
    <xf numFmtId="166" fontId="0" fillId="0" borderId="4" xfId="1" applyNumberFormat="1" applyFont="1" applyBorder="1"/>
    <xf numFmtId="166" fontId="0" fillId="0" borderId="26" xfId="1" applyNumberFormat="1" applyFont="1" applyBorder="1"/>
    <xf numFmtId="166" fontId="3" fillId="0" borderId="0" xfId="1" applyNumberFormat="1" applyFont="1" applyBorder="1"/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0" xfId="0" applyBorder="1"/>
    <xf numFmtId="166" fontId="0" fillId="0" borderId="21" xfId="1" applyNumberFormat="1" applyFont="1" applyBorder="1"/>
    <xf numFmtId="166" fontId="0" fillId="0" borderId="27" xfId="1" applyNumberFormat="1" applyFont="1" applyBorder="1"/>
    <xf numFmtId="166" fontId="3" fillId="0" borderId="23" xfId="1" applyNumberFormat="1" applyFont="1" applyBorder="1"/>
    <xf numFmtId="166" fontId="0" fillId="2" borderId="1" xfId="1" applyNumberFormat="1" applyFont="1" applyFill="1" applyBorder="1"/>
    <xf numFmtId="166" fontId="0" fillId="3" borderId="1" xfId="1" applyNumberFormat="1" applyFont="1" applyFill="1" applyBorder="1"/>
    <xf numFmtId="166" fontId="0" fillId="4" borderId="1" xfId="1" applyNumberFormat="1" applyFont="1" applyFill="1" applyBorder="1"/>
    <xf numFmtId="166" fontId="0" fillId="5" borderId="1" xfId="1" applyNumberFormat="1" applyFont="1" applyFill="1" applyBorder="1"/>
    <xf numFmtId="166" fontId="0" fillId="6" borderId="2" xfId="1" applyNumberFormat="1" applyFont="1" applyFill="1" applyBorder="1"/>
    <xf numFmtId="166" fontId="0" fillId="6" borderId="1" xfId="1" applyNumberFormat="1" applyFont="1" applyFill="1" applyBorder="1"/>
    <xf numFmtId="166" fontId="0" fillId="7" borderId="1" xfId="1" applyNumberFormat="1" applyFont="1" applyFill="1" applyBorder="1"/>
    <xf numFmtId="0" fontId="0" fillId="0" borderId="2" xfId="0" applyBorder="1"/>
    <xf numFmtId="0" fontId="0" fillId="0" borderId="1" xfId="0" applyFill="1" applyBorder="1"/>
    <xf numFmtId="0" fontId="0" fillId="0" borderId="3" xfId="0" applyBorder="1"/>
    <xf numFmtId="166" fontId="4" fillId="0" borderId="16" xfId="1" applyNumberFormat="1" applyFont="1" applyBorder="1"/>
    <xf numFmtId="166" fontId="4" fillId="0" borderId="17" xfId="1" applyNumberFormat="1" applyFont="1" applyBorder="1"/>
    <xf numFmtId="166" fontId="2" fillId="0" borderId="7" xfId="1" applyNumberFormat="1" applyFont="1" applyBorder="1"/>
    <xf numFmtId="166" fontId="2" fillId="0" borderId="8" xfId="1" applyNumberFormat="1" applyFont="1" applyBorder="1"/>
    <xf numFmtId="166" fontId="2" fillId="0" borderId="12" xfId="1" applyNumberFormat="1" applyFont="1" applyBorder="1"/>
    <xf numFmtId="166" fontId="2" fillId="0" borderId="11" xfId="1" applyNumberFormat="1" applyFont="1" applyBorder="1"/>
    <xf numFmtId="166" fontId="2" fillId="0" borderId="10" xfId="1" applyNumberFormat="1" applyFont="1" applyBorder="1"/>
    <xf numFmtId="166" fontId="2" fillId="0" borderId="13" xfId="1" applyNumberFormat="1" applyFont="1" applyBorder="1"/>
    <xf numFmtId="166" fontId="2" fillId="0" borderId="14" xfId="1" applyNumberFormat="1" applyFont="1" applyBorder="1"/>
    <xf numFmtId="166" fontId="2" fillId="0" borderId="15" xfId="1" applyNumberFormat="1" applyFont="1" applyBorder="1"/>
    <xf numFmtId="166" fontId="2" fillId="0" borderId="18" xfId="1" applyNumberFormat="1" applyFont="1" applyBorder="1"/>
    <xf numFmtId="166" fontId="2" fillId="0" borderId="5" xfId="1" applyNumberFormat="1" applyFont="1" applyBorder="1"/>
    <xf numFmtId="166" fontId="2" fillId="0" borderId="19" xfId="1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962B5-169C-43BD-B0D3-E55AF49350D4}">
  <dimension ref="A1:H21"/>
  <sheetViews>
    <sheetView workbookViewId="0">
      <selection activeCell="F10" sqref="F10"/>
    </sheetView>
  </sheetViews>
  <sheetFormatPr defaultRowHeight="15" x14ac:dyDescent="0.25"/>
  <cols>
    <col min="1" max="1" width="5.28515625" customWidth="1"/>
    <col min="2" max="2" width="30.7109375" bestFit="1" customWidth="1"/>
    <col min="3" max="3" width="14.28515625" style="2" bestFit="1" customWidth="1"/>
    <col min="4" max="4" width="10.5703125" style="2" bestFit="1" customWidth="1"/>
    <col min="6" max="6" width="33.28515625" bestFit="1" customWidth="1"/>
    <col min="7" max="7" width="11.5703125" style="2" bestFit="1" customWidth="1"/>
    <col min="8" max="8" width="10.5703125" style="2" bestFit="1" customWidth="1"/>
  </cols>
  <sheetData>
    <row r="1" spans="1:7" x14ac:dyDescent="0.25">
      <c r="A1" s="1" t="s">
        <v>0</v>
      </c>
      <c r="B1" s="1"/>
      <c r="C1" s="1"/>
      <c r="D1" s="1"/>
    </row>
    <row r="2" spans="1:7" x14ac:dyDescent="0.25">
      <c r="A2" s="1" t="s">
        <v>1</v>
      </c>
      <c r="B2" s="1"/>
      <c r="C2" s="1"/>
      <c r="D2" s="1"/>
    </row>
    <row r="3" spans="1:7" x14ac:dyDescent="0.25">
      <c r="A3" s="3">
        <v>44196</v>
      </c>
      <c r="B3" s="3"/>
      <c r="C3" s="3"/>
      <c r="D3" s="3"/>
    </row>
    <row r="5" spans="1:7" x14ac:dyDescent="0.25">
      <c r="A5" s="7" t="s">
        <v>2</v>
      </c>
      <c r="B5" s="7" t="s">
        <v>3</v>
      </c>
      <c r="C5" s="5" t="s">
        <v>4</v>
      </c>
      <c r="D5" s="5"/>
      <c r="F5" t="s">
        <v>21</v>
      </c>
      <c r="G5"/>
    </row>
    <row r="6" spans="1:7" x14ac:dyDescent="0.25">
      <c r="A6" s="8"/>
      <c r="B6" s="8"/>
      <c r="C6" s="6" t="s">
        <v>8</v>
      </c>
      <c r="D6" s="6" t="s">
        <v>9</v>
      </c>
      <c r="F6" t="s">
        <v>22</v>
      </c>
      <c r="G6"/>
    </row>
    <row r="7" spans="1:7" x14ac:dyDescent="0.25">
      <c r="A7" s="4">
        <v>101</v>
      </c>
      <c r="B7" s="4" t="s">
        <v>5</v>
      </c>
      <c r="C7" s="6">
        <v>1800000</v>
      </c>
      <c r="D7" s="6"/>
      <c r="F7" t="s">
        <v>23</v>
      </c>
      <c r="G7"/>
    </row>
    <row r="8" spans="1:7" x14ac:dyDescent="0.25">
      <c r="A8" s="4">
        <v>102</v>
      </c>
      <c r="B8" s="4" t="s">
        <v>6</v>
      </c>
      <c r="C8" s="6">
        <v>500000</v>
      </c>
      <c r="D8" s="6"/>
      <c r="F8" t="s">
        <v>24</v>
      </c>
      <c r="G8"/>
    </row>
    <row r="9" spans="1:7" x14ac:dyDescent="0.25">
      <c r="A9" s="4">
        <v>103</v>
      </c>
      <c r="B9" s="4" t="s">
        <v>7</v>
      </c>
      <c r="C9" s="6">
        <v>600000</v>
      </c>
      <c r="D9" s="6"/>
      <c r="F9" t="s">
        <v>25</v>
      </c>
      <c r="G9"/>
    </row>
    <row r="10" spans="1:7" x14ac:dyDescent="0.25">
      <c r="A10" s="4">
        <v>104</v>
      </c>
      <c r="B10" s="4" t="s">
        <v>10</v>
      </c>
      <c r="C10" s="6">
        <v>300000</v>
      </c>
      <c r="D10" s="6"/>
      <c r="F10" t="s">
        <v>38</v>
      </c>
      <c r="G10"/>
    </row>
    <row r="11" spans="1:7" x14ac:dyDescent="0.25">
      <c r="A11" s="4">
        <v>105</v>
      </c>
      <c r="B11" s="4" t="s">
        <v>11</v>
      </c>
      <c r="C11" s="6">
        <v>1200000</v>
      </c>
      <c r="D11" s="6"/>
      <c r="F11" t="s">
        <v>26</v>
      </c>
      <c r="G11"/>
    </row>
    <row r="12" spans="1:7" x14ac:dyDescent="0.25">
      <c r="A12" s="4">
        <v>121</v>
      </c>
      <c r="B12" s="4" t="s">
        <v>12</v>
      </c>
      <c r="C12" s="6">
        <v>2000000</v>
      </c>
      <c r="D12" s="6"/>
    </row>
    <row r="13" spans="1:7" x14ac:dyDescent="0.25">
      <c r="A13" s="4">
        <v>122</v>
      </c>
      <c r="B13" s="4" t="s">
        <v>13</v>
      </c>
      <c r="C13" s="6"/>
      <c r="D13" s="6">
        <v>600000</v>
      </c>
      <c r="F13" t="s">
        <v>64</v>
      </c>
    </row>
    <row r="14" spans="1:7" x14ac:dyDescent="0.25">
      <c r="A14" s="4">
        <v>201</v>
      </c>
      <c r="B14" s="4" t="s">
        <v>14</v>
      </c>
      <c r="C14" s="6"/>
      <c r="D14" s="6">
        <v>700000</v>
      </c>
    </row>
    <row r="15" spans="1:7" x14ac:dyDescent="0.25">
      <c r="A15" s="4">
        <v>301</v>
      </c>
      <c r="B15" s="4" t="s">
        <v>15</v>
      </c>
      <c r="C15" s="6"/>
      <c r="D15" s="6">
        <v>4000000</v>
      </c>
    </row>
    <row r="16" spans="1:7" x14ac:dyDescent="0.25">
      <c r="A16" s="4">
        <v>302</v>
      </c>
      <c r="B16" s="4" t="s">
        <v>16</v>
      </c>
      <c r="C16" s="6">
        <v>200000</v>
      </c>
      <c r="D16" s="6"/>
    </row>
    <row r="17" spans="1:4" x14ac:dyDescent="0.25">
      <c r="A17" s="4">
        <v>401</v>
      </c>
      <c r="B17" s="4" t="s">
        <v>17</v>
      </c>
      <c r="C17" s="6"/>
      <c r="D17" s="6">
        <v>3250000</v>
      </c>
    </row>
    <row r="18" spans="1:4" x14ac:dyDescent="0.25">
      <c r="A18" s="4">
        <v>501</v>
      </c>
      <c r="B18" s="4" t="s">
        <v>18</v>
      </c>
      <c r="C18" s="6">
        <v>300000</v>
      </c>
      <c r="D18" s="6"/>
    </row>
    <row r="19" spans="1:4" x14ac:dyDescent="0.25">
      <c r="A19" s="4">
        <v>502</v>
      </c>
      <c r="B19" s="4" t="s">
        <v>20</v>
      </c>
      <c r="C19" s="6">
        <v>150000</v>
      </c>
      <c r="D19" s="6"/>
    </row>
    <row r="20" spans="1:4" x14ac:dyDescent="0.25">
      <c r="A20" s="4">
        <v>503</v>
      </c>
      <c r="B20" s="4" t="s">
        <v>19</v>
      </c>
      <c r="C20" s="6">
        <v>1500000</v>
      </c>
      <c r="D20" s="6"/>
    </row>
    <row r="21" spans="1:4" x14ac:dyDescent="0.25">
      <c r="A21" s="4"/>
      <c r="B21" s="4" t="s">
        <v>40</v>
      </c>
      <c r="C21" s="6">
        <f>SUM(C7:C20)</f>
        <v>8550000</v>
      </c>
      <c r="D21" s="6">
        <f>SUM(D7:D20)</f>
        <v>8550000</v>
      </c>
    </row>
  </sheetData>
  <mergeCells count="6">
    <mergeCell ref="C5:D5"/>
    <mergeCell ref="A1:D1"/>
    <mergeCell ref="A2:D2"/>
    <mergeCell ref="A3:D3"/>
    <mergeCell ref="B5:B6"/>
    <mergeCell ref="A5:A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C5CC7-BB9F-45AF-861C-9E7ECADAF8B7}">
  <dimension ref="A1:G18"/>
  <sheetViews>
    <sheetView workbookViewId="0">
      <selection activeCell="B7" sqref="B7"/>
    </sheetView>
  </sheetViews>
  <sheetFormatPr defaultRowHeight="15" x14ac:dyDescent="0.25"/>
  <cols>
    <col min="2" max="2" width="33.28515625" bestFit="1" customWidth="1"/>
    <col min="3" max="4" width="10.5703125" bestFit="1" customWidth="1"/>
    <col min="7" max="7" width="11.5703125" style="2" bestFit="1" customWidth="1"/>
  </cols>
  <sheetData>
    <row r="1" spans="1:7" x14ac:dyDescent="0.25">
      <c r="A1" s="1" t="s">
        <v>41</v>
      </c>
      <c r="B1" s="1"/>
      <c r="C1" s="1"/>
      <c r="D1" s="1"/>
    </row>
    <row r="2" spans="1:7" x14ac:dyDescent="0.25">
      <c r="A2" s="1" t="s">
        <v>0</v>
      </c>
      <c r="B2" s="1"/>
      <c r="C2" s="1"/>
      <c r="D2" s="1"/>
    </row>
    <row r="3" spans="1:7" x14ac:dyDescent="0.25">
      <c r="A3" s="9" t="s">
        <v>42</v>
      </c>
      <c r="B3" s="9"/>
      <c r="C3" s="9"/>
      <c r="D3" s="9"/>
    </row>
    <row r="4" spans="1:7" x14ac:dyDescent="0.25">
      <c r="A4" s="7" t="s">
        <v>2</v>
      </c>
      <c r="B4" s="7" t="s">
        <v>3</v>
      </c>
      <c r="C4" s="5" t="s">
        <v>27</v>
      </c>
      <c r="D4" s="5"/>
    </row>
    <row r="5" spans="1:7" x14ac:dyDescent="0.25">
      <c r="A5" s="8"/>
      <c r="B5" s="8"/>
      <c r="C5" s="6" t="s">
        <v>8</v>
      </c>
      <c r="D5" s="6" t="s">
        <v>9</v>
      </c>
    </row>
    <row r="6" spans="1:7" x14ac:dyDescent="0.25">
      <c r="A6" s="7">
        <v>1</v>
      </c>
      <c r="B6" s="4" t="s">
        <v>28</v>
      </c>
      <c r="C6" s="6">
        <v>200000</v>
      </c>
      <c r="D6" s="6"/>
    </row>
    <row r="7" spans="1:7" x14ac:dyDescent="0.25">
      <c r="A7" s="8"/>
      <c r="B7" s="4" t="s">
        <v>30</v>
      </c>
      <c r="C7" s="6" t="s">
        <v>29</v>
      </c>
      <c r="D7" s="6">
        <v>200000</v>
      </c>
    </row>
    <row r="8" spans="1:7" x14ac:dyDescent="0.25">
      <c r="A8" s="7">
        <v>2</v>
      </c>
      <c r="B8" s="4" t="s">
        <v>31</v>
      </c>
      <c r="C8" s="6">
        <v>250000</v>
      </c>
      <c r="D8" s="6"/>
      <c r="G8" s="2">
        <f>(5/6)*300000</f>
        <v>250000</v>
      </c>
    </row>
    <row r="9" spans="1:7" x14ac:dyDescent="0.25">
      <c r="A9" s="8"/>
      <c r="B9" s="4" t="s">
        <v>32</v>
      </c>
      <c r="C9" s="6"/>
      <c r="D9" s="6">
        <v>250000</v>
      </c>
    </row>
    <row r="10" spans="1:7" x14ac:dyDescent="0.25">
      <c r="A10" s="7">
        <v>3</v>
      </c>
      <c r="B10" s="4" t="s">
        <v>33</v>
      </c>
      <c r="C10" s="6">
        <v>300000</v>
      </c>
      <c r="D10" s="6"/>
      <c r="G10" s="2">
        <f>(3/12)*1200000</f>
        <v>300000</v>
      </c>
    </row>
    <row r="11" spans="1:7" x14ac:dyDescent="0.25">
      <c r="A11" s="8"/>
      <c r="B11" s="4" t="s">
        <v>34</v>
      </c>
      <c r="C11" s="6"/>
      <c r="D11" s="6">
        <v>300000</v>
      </c>
    </row>
    <row r="12" spans="1:7" x14ac:dyDescent="0.25">
      <c r="A12" s="7">
        <v>4</v>
      </c>
      <c r="B12" s="4" t="s">
        <v>35</v>
      </c>
      <c r="C12" s="6">
        <v>200000</v>
      </c>
      <c r="D12" s="6"/>
    </row>
    <row r="13" spans="1:7" x14ac:dyDescent="0.25">
      <c r="A13" s="8"/>
      <c r="B13" s="4" t="s">
        <v>36</v>
      </c>
      <c r="C13" s="6"/>
      <c r="D13" s="6">
        <v>200000</v>
      </c>
    </row>
    <row r="14" spans="1:7" x14ac:dyDescent="0.25">
      <c r="A14" s="7">
        <v>5</v>
      </c>
      <c r="B14" s="4" t="s">
        <v>6</v>
      </c>
      <c r="C14" s="6">
        <v>150000</v>
      </c>
      <c r="D14" s="6"/>
    </row>
    <row r="15" spans="1:7" x14ac:dyDescent="0.25">
      <c r="A15" s="8"/>
      <c r="B15" s="4" t="s">
        <v>37</v>
      </c>
      <c r="C15" s="6"/>
      <c r="D15" s="6">
        <v>150000</v>
      </c>
    </row>
    <row r="16" spans="1:7" x14ac:dyDescent="0.25">
      <c r="A16" s="7">
        <v>6</v>
      </c>
      <c r="B16" s="4" t="s">
        <v>20</v>
      </c>
      <c r="C16" s="6">
        <v>25000</v>
      </c>
      <c r="D16" s="6"/>
    </row>
    <row r="17" spans="1:4" x14ac:dyDescent="0.25">
      <c r="A17" s="8"/>
      <c r="B17" s="4" t="s">
        <v>47</v>
      </c>
      <c r="C17" s="6"/>
      <c r="D17" s="6">
        <v>25000</v>
      </c>
    </row>
    <row r="18" spans="1:4" x14ac:dyDescent="0.25">
      <c r="A18" s="4"/>
      <c r="B18" s="4" t="s">
        <v>40</v>
      </c>
      <c r="C18" s="6">
        <f>SUM(C6:C17)</f>
        <v>1125000</v>
      </c>
      <c r="D18" s="6">
        <f>SUM(D6:D17)</f>
        <v>1125000</v>
      </c>
    </row>
  </sheetData>
  <mergeCells count="12">
    <mergeCell ref="A1:D1"/>
    <mergeCell ref="A2:D2"/>
    <mergeCell ref="A3:D3"/>
    <mergeCell ref="A12:A13"/>
    <mergeCell ref="A14:A15"/>
    <mergeCell ref="A16:A17"/>
    <mergeCell ref="B4:B5"/>
    <mergeCell ref="C4:D4"/>
    <mergeCell ref="A4:A5"/>
    <mergeCell ref="A6:A7"/>
    <mergeCell ref="A8:A9"/>
    <mergeCell ref="A10:A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590BF1-101E-4A2A-838D-534B969ADC17}">
  <dimension ref="A1:L30"/>
  <sheetViews>
    <sheetView tabSelected="1" zoomScale="85" zoomScaleNormal="85" workbookViewId="0">
      <selection activeCell="P15" sqref="P15"/>
    </sheetView>
  </sheetViews>
  <sheetFormatPr defaultRowHeight="15" x14ac:dyDescent="0.25"/>
  <cols>
    <col min="2" max="2" width="30.7109375" bestFit="1" customWidth="1"/>
    <col min="3" max="4" width="10.5703125" bestFit="1" customWidth="1"/>
    <col min="5" max="6" width="11.5703125" style="2" bestFit="1" customWidth="1"/>
    <col min="7" max="7" width="11.7109375" style="2" customWidth="1"/>
    <col min="8" max="8" width="12.42578125" style="2" customWidth="1"/>
    <col min="9" max="12" width="10.5703125" style="2" bestFit="1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3">
        <v>44196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5" spans="1:12" x14ac:dyDescent="0.25">
      <c r="A5" s="7" t="s">
        <v>2</v>
      </c>
      <c r="B5" s="7" t="s">
        <v>3</v>
      </c>
      <c r="C5" s="5" t="s">
        <v>4</v>
      </c>
      <c r="D5" s="5"/>
      <c r="E5" s="5" t="s">
        <v>43</v>
      </c>
      <c r="F5" s="5"/>
      <c r="G5" s="5" t="s">
        <v>44</v>
      </c>
      <c r="H5" s="5"/>
      <c r="I5" s="5" t="s">
        <v>46</v>
      </c>
      <c r="J5" s="5"/>
      <c r="K5" s="5" t="s">
        <v>45</v>
      </c>
      <c r="L5" s="5"/>
    </row>
    <row r="6" spans="1:12" x14ac:dyDescent="0.25">
      <c r="A6" s="8"/>
      <c r="B6" s="8"/>
      <c r="C6" s="6" t="s">
        <v>8</v>
      </c>
      <c r="D6" s="6" t="s">
        <v>9</v>
      </c>
      <c r="E6" s="6" t="s">
        <v>8</v>
      </c>
      <c r="F6" s="6" t="s">
        <v>9</v>
      </c>
      <c r="G6" s="6" t="s">
        <v>8</v>
      </c>
      <c r="H6" s="6" t="s">
        <v>9</v>
      </c>
      <c r="I6" s="6" t="s">
        <v>8</v>
      </c>
      <c r="J6" s="6" t="s">
        <v>9</v>
      </c>
      <c r="K6" s="6" t="s">
        <v>8</v>
      </c>
      <c r="L6" s="6" t="s">
        <v>9</v>
      </c>
    </row>
    <row r="7" spans="1:12" x14ac:dyDescent="0.25">
      <c r="A7" s="4">
        <v>101</v>
      </c>
      <c r="B7" s="4" t="s">
        <v>5</v>
      </c>
      <c r="C7" s="6">
        <v>1800000</v>
      </c>
      <c r="D7" s="6"/>
      <c r="E7" s="6"/>
      <c r="F7" s="6"/>
      <c r="G7" s="6">
        <f>C7</f>
        <v>1800000</v>
      </c>
      <c r="H7" s="6"/>
      <c r="I7" s="6"/>
      <c r="J7" s="6"/>
      <c r="K7" s="6">
        <f>G7</f>
        <v>1800000</v>
      </c>
      <c r="L7" s="6"/>
    </row>
    <row r="8" spans="1:12" x14ac:dyDescent="0.25">
      <c r="A8" s="4">
        <v>102</v>
      </c>
      <c r="B8" s="4" t="s">
        <v>6</v>
      </c>
      <c r="C8" s="6">
        <v>500000</v>
      </c>
      <c r="D8" s="6"/>
      <c r="E8" s="39">
        <v>150000</v>
      </c>
      <c r="F8" s="6"/>
      <c r="G8" s="6">
        <f>C8+E8</f>
        <v>650000</v>
      </c>
      <c r="H8" s="6"/>
      <c r="I8" s="6"/>
      <c r="J8" s="6"/>
      <c r="K8" s="6">
        <f t="shared" ref="K8:K12" si="0">G8</f>
        <v>650000</v>
      </c>
      <c r="L8" s="6"/>
    </row>
    <row r="9" spans="1:12" x14ac:dyDescent="0.25">
      <c r="A9" s="4">
        <v>103</v>
      </c>
      <c r="B9" s="4" t="s">
        <v>7</v>
      </c>
      <c r="C9" s="6">
        <v>600000</v>
      </c>
      <c r="D9" s="6"/>
      <c r="E9" s="6"/>
      <c r="F9" s="33">
        <v>200000</v>
      </c>
      <c r="G9" s="6">
        <f>C9-F9</f>
        <v>400000</v>
      </c>
      <c r="H9" s="6"/>
      <c r="I9" s="6"/>
      <c r="J9" s="6"/>
      <c r="K9" s="6">
        <f t="shared" si="0"/>
        <v>400000</v>
      </c>
      <c r="L9" s="6"/>
    </row>
    <row r="10" spans="1:12" x14ac:dyDescent="0.25">
      <c r="A10" s="4">
        <v>104</v>
      </c>
      <c r="B10" s="4" t="s">
        <v>10</v>
      </c>
      <c r="C10" s="6">
        <v>300000</v>
      </c>
      <c r="D10" s="6"/>
      <c r="E10" s="6"/>
      <c r="F10" s="34">
        <v>250000</v>
      </c>
      <c r="G10" s="6">
        <f>C10-F10</f>
        <v>50000</v>
      </c>
      <c r="H10" s="6"/>
      <c r="I10" s="6"/>
      <c r="J10" s="6"/>
      <c r="K10" s="6">
        <f t="shared" si="0"/>
        <v>50000</v>
      </c>
      <c r="L10" s="6"/>
    </row>
    <row r="11" spans="1:12" x14ac:dyDescent="0.25">
      <c r="A11" s="4">
        <v>105</v>
      </c>
      <c r="B11" s="4" t="s">
        <v>11</v>
      </c>
      <c r="C11" s="6">
        <v>1200000</v>
      </c>
      <c r="D11" s="6"/>
      <c r="E11" s="6"/>
      <c r="F11" s="35">
        <v>300000</v>
      </c>
      <c r="G11" s="6">
        <f>C11-F11</f>
        <v>900000</v>
      </c>
      <c r="H11" s="6"/>
      <c r="I11" s="6"/>
      <c r="J11" s="6"/>
      <c r="K11" s="6">
        <f t="shared" si="0"/>
        <v>900000</v>
      </c>
      <c r="L11" s="6"/>
    </row>
    <row r="12" spans="1:12" x14ac:dyDescent="0.25">
      <c r="A12" s="4">
        <v>121</v>
      </c>
      <c r="B12" s="4" t="s">
        <v>12</v>
      </c>
      <c r="C12" s="6">
        <v>2000000</v>
      </c>
      <c r="D12" s="6"/>
      <c r="E12" s="6"/>
      <c r="F12" s="6"/>
      <c r="G12" s="6">
        <f>C12</f>
        <v>2000000</v>
      </c>
      <c r="H12" s="6"/>
      <c r="I12" s="6"/>
      <c r="J12" s="6"/>
      <c r="K12" s="6">
        <f t="shared" si="0"/>
        <v>2000000</v>
      </c>
      <c r="L12" s="6"/>
    </row>
    <row r="13" spans="1:12" x14ac:dyDescent="0.25">
      <c r="A13" s="4">
        <v>122</v>
      </c>
      <c r="B13" s="4" t="s">
        <v>13</v>
      </c>
      <c r="C13" s="6"/>
      <c r="D13" s="6">
        <v>600000</v>
      </c>
      <c r="E13" s="6"/>
      <c r="F13" s="36">
        <v>200000</v>
      </c>
      <c r="G13" s="6"/>
      <c r="H13" s="6">
        <f>D13+F13</f>
        <v>800000</v>
      </c>
      <c r="I13" s="6"/>
      <c r="J13" s="6"/>
      <c r="K13" s="6"/>
      <c r="L13" s="6">
        <f>H13</f>
        <v>800000</v>
      </c>
    </row>
    <row r="14" spans="1:12" x14ac:dyDescent="0.25">
      <c r="A14" s="4">
        <v>201</v>
      </c>
      <c r="B14" s="4" t="s">
        <v>14</v>
      </c>
      <c r="C14" s="6"/>
      <c r="D14" s="6">
        <v>700000</v>
      </c>
      <c r="E14" s="6"/>
      <c r="F14" s="6"/>
      <c r="G14" s="6"/>
      <c r="H14" s="6">
        <f>D14</f>
        <v>700000</v>
      </c>
      <c r="I14" s="6"/>
      <c r="J14" s="6"/>
      <c r="K14" s="6"/>
      <c r="L14" s="6">
        <f>H14</f>
        <v>700000</v>
      </c>
    </row>
    <row r="15" spans="1:12" x14ac:dyDescent="0.25">
      <c r="A15" s="4">
        <v>301</v>
      </c>
      <c r="B15" s="4" t="s">
        <v>15</v>
      </c>
      <c r="C15" s="6"/>
      <c r="D15" s="6">
        <v>4000000</v>
      </c>
      <c r="E15" s="6"/>
      <c r="F15" s="6"/>
      <c r="G15" s="6"/>
      <c r="H15" s="6">
        <f>D15</f>
        <v>4000000</v>
      </c>
      <c r="I15" s="6"/>
      <c r="J15" s="6"/>
      <c r="K15" s="6"/>
      <c r="L15" s="6">
        <f>H15</f>
        <v>4000000</v>
      </c>
    </row>
    <row r="16" spans="1:12" x14ac:dyDescent="0.25">
      <c r="A16" s="4">
        <v>302</v>
      </c>
      <c r="B16" s="4" t="s">
        <v>16</v>
      </c>
      <c r="C16" s="6">
        <v>200000</v>
      </c>
      <c r="D16" s="6"/>
      <c r="E16" s="6"/>
      <c r="F16" s="6"/>
      <c r="G16" s="6">
        <f>C16</f>
        <v>200000</v>
      </c>
      <c r="H16" s="6"/>
      <c r="I16" s="6"/>
      <c r="J16" s="6"/>
      <c r="K16" s="6">
        <f>G16</f>
        <v>200000</v>
      </c>
      <c r="L16" s="6"/>
    </row>
    <row r="17" spans="1:12" x14ac:dyDescent="0.25">
      <c r="A17" s="4">
        <v>401</v>
      </c>
      <c r="B17" s="4" t="s">
        <v>17</v>
      </c>
      <c r="C17" s="6"/>
      <c r="D17" s="6">
        <v>3250000</v>
      </c>
      <c r="E17" s="6"/>
      <c r="F17" s="39">
        <v>150000</v>
      </c>
      <c r="G17" s="6"/>
      <c r="H17" s="6">
        <f>D17+F17</f>
        <v>3400000</v>
      </c>
      <c r="I17" s="6"/>
      <c r="J17" s="6">
        <f>H17</f>
        <v>3400000</v>
      </c>
      <c r="K17" s="6"/>
      <c r="L17" s="6"/>
    </row>
    <row r="18" spans="1:12" x14ac:dyDescent="0.25">
      <c r="A18" s="4">
        <v>501</v>
      </c>
      <c r="B18" s="4" t="s">
        <v>18</v>
      </c>
      <c r="C18" s="6">
        <v>300000</v>
      </c>
      <c r="D18" s="6"/>
      <c r="E18" s="6"/>
      <c r="F18" s="6"/>
      <c r="G18" s="6">
        <f>C18</f>
        <v>300000</v>
      </c>
      <c r="H18" s="6"/>
      <c r="I18" s="6">
        <f>G18</f>
        <v>300000</v>
      </c>
      <c r="J18" s="6"/>
      <c r="K18" s="6"/>
      <c r="L18" s="6"/>
    </row>
    <row r="19" spans="1:12" x14ac:dyDescent="0.25">
      <c r="A19" s="4">
        <v>502</v>
      </c>
      <c r="B19" s="4" t="s">
        <v>20</v>
      </c>
      <c r="C19" s="6">
        <v>150000</v>
      </c>
      <c r="D19" s="6"/>
      <c r="E19" s="37">
        <v>25000</v>
      </c>
      <c r="F19" s="6"/>
      <c r="G19" s="6">
        <f>C19+E19</f>
        <v>175000</v>
      </c>
      <c r="H19" s="6"/>
      <c r="I19" s="6">
        <f>C19+E19</f>
        <v>175000</v>
      </c>
      <c r="J19" s="6"/>
      <c r="K19" s="6"/>
      <c r="L19" s="6"/>
    </row>
    <row r="20" spans="1:12" ht="15.75" thickBot="1" x14ac:dyDescent="0.3">
      <c r="A20" s="4">
        <v>503</v>
      </c>
      <c r="B20" s="4" t="s">
        <v>19</v>
      </c>
      <c r="C20" s="11">
        <v>1500000</v>
      </c>
      <c r="D20" s="11"/>
      <c r="E20" s="6"/>
      <c r="F20" s="6"/>
      <c r="G20" s="6">
        <f t="shared" ref="G19:G20" si="1">C20</f>
        <v>1500000</v>
      </c>
      <c r="H20" s="6"/>
      <c r="I20" s="6">
        <f t="shared" ref="I19:I20" si="2">G20</f>
        <v>1500000</v>
      </c>
      <c r="J20" s="6"/>
      <c r="K20" s="6"/>
      <c r="L20" s="6"/>
    </row>
    <row r="21" spans="1:12" ht="15.75" thickBot="1" x14ac:dyDescent="0.3">
      <c r="A21" s="40"/>
      <c r="B21" s="29"/>
      <c r="C21" s="45">
        <f>SUM(C7:C20)</f>
        <v>8550000</v>
      </c>
      <c r="D21" s="46">
        <f>SUM(D7:D20)</f>
        <v>8550000</v>
      </c>
      <c r="E21" s="10"/>
      <c r="F21" s="6"/>
      <c r="G21" s="6"/>
      <c r="H21" s="6"/>
      <c r="I21" s="6"/>
      <c r="J21" s="6"/>
      <c r="K21" s="6"/>
      <c r="L21" s="6"/>
    </row>
    <row r="22" spans="1:12" ht="15.75" thickTop="1" x14ac:dyDescent="0.25">
      <c r="A22" s="4">
        <v>202</v>
      </c>
      <c r="B22" s="41" t="s">
        <v>39</v>
      </c>
      <c r="C22" s="42"/>
      <c r="D22" s="42"/>
      <c r="E22" s="6"/>
      <c r="F22" s="38">
        <v>25000</v>
      </c>
      <c r="G22" s="6"/>
      <c r="H22" s="6">
        <f>F22</f>
        <v>25000</v>
      </c>
      <c r="I22" s="6"/>
      <c r="J22" s="6"/>
      <c r="K22" s="6"/>
      <c r="L22" s="6">
        <f>H22</f>
        <v>25000</v>
      </c>
    </row>
    <row r="23" spans="1:12" x14ac:dyDescent="0.25">
      <c r="A23" s="4">
        <v>504</v>
      </c>
      <c r="B23" s="4" t="s">
        <v>28</v>
      </c>
      <c r="C23" s="4"/>
      <c r="D23" s="4"/>
      <c r="E23" s="33">
        <v>200000</v>
      </c>
      <c r="F23" s="6"/>
      <c r="G23" s="6">
        <f>E23</f>
        <v>200000</v>
      </c>
      <c r="H23" s="6"/>
      <c r="I23" s="6">
        <f>G23</f>
        <v>200000</v>
      </c>
      <c r="J23" s="6"/>
      <c r="K23" s="6"/>
      <c r="L23" s="6"/>
    </row>
    <row r="24" spans="1:12" x14ac:dyDescent="0.25">
      <c r="A24" s="4">
        <v>505</v>
      </c>
      <c r="B24" s="4" t="s">
        <v>31</v>
      </c>
      <c r="C24" s="4"/>
      <c r="D24" s="4"/>
      <c r="E24" s="34">
        <v>250000</v>
      </c>
      <c r="F24" s="6"/>
      <c r="G24" s="6">
        <f t="shared" ref="G24:G26" si="3">E24</f>
        <v>250000</v>
      </c>
      <c r="H24" s="6"/>
      <c r="I24" s="6">
        <f t="shared" ref="I24:I26" si="4">G24</f>
        <v>250000</v>
      </c>
      <c r="J24" s="6"/>
      <c r="K24" s="6"/>
      <c r="L24" s="6"/>
    </row>
    <row r="25" spans="1:12" x14ac:dyDescent="0.25">
      <c r="A25" s="4">
        <v>506</v>
      </c>
      <c r="B25" s="4" t="s">
        <v>33</v>
      </c>
      <c r="C25" s="4"/>
      <c r="D25" s="4"/>
      <c r="E25" s="35">
        <v>300000</v>
      </c>
      <c r="F25" s="6"/>
      <c r="G25" s="6">
        <f t="shared" si="3"/>
        <v>300000</v>
      </c>
      <c r="H25" s="6"/>
      <c r="I25" s="6">
        <f t="shared" si="4"/>
        <v>300000</v>
      </c>
      <c r="J25" s="6"/>
      <c r="K25" s="6"/>
      <c r="L25" s="6"/>
    </row>
    <row r="26" spans="1:12" ht="15.75" thickBot="1" x14ac:dyDescent="0.3">
      <c r="A26" s="4">
        <v>507</v>
      </c>
      <c r="B26" s="4" t="s">
        <v>35</v>
      </c>
      <c r="C26" s="4"/>
      <c r="D26" s="4"/>
      <c r="E26" s="36">
        <v>200000</v>
      </c>
      <c r="F26" s="6"/>
      <c r="G26" s="6">
        <f t="shared" si="3"/>
        <v>200000</v>
      </c>
      <c r="H26" s="6"/>
      <c r="I26" s="6">
        <f t="shared" si="4"/>
        <v>200000</v>
      </c>
      <c r="J26" s="6"/>
      <c r="K26" s="6"/>
      <c r="L26" s="6"/>
    </row>
    <row r="27" spans="1:12" ht="15.75" thickBot="1" x14ac:dyDescent="0.3">
      <c r="E27" s="45">
        <f>SUM(E7:E26)</f>
        <v>1125000</v>
      </c>
      <c r="F27" s="47">
        <f>SUM(F7:F26)</f>
        <v>1125000</v>
      </c>
      <c r="G27" s="48">
        <f>SUM(G7:G26)</f>
        <v>8925000</v>
      </c>
      <c r="H27" s="49">
        <f>SUM(H7:H26)</f>
        <v>8925000</v>
      </c>
      <c r="I27" s="50">
        <f>SUM(I7:I26)</f>
        <v>2925000</v>
      </c>
      <c r="J27" s="51">
        <f>SUM(J7:J26)</f>
        <v>3400000</v>
      </c>
      <c r="K27" s="51">
        <f>SUM(K7:K26)</f>
        <v>6000000</v>
      </c>
      <c r="L27" s="52">
        <f>SUM(L7:L26)</f>
        <v>5525000</v>
      </c>
    </row>
    <row r="28" spans="1:12" ht="15.75" thickTop="1" x14ac:dyDescent="0.25">
      <c r="G28" s="13"/>
      <c r="H28" s="13"/>
      <c r="I28" s="43">
        <f>J27-I27</f>
        <v>475000</v>
      </c>
      <c r="J28" s="6"/>
      <c r="K28" s="6"/>
      <c r="L28" s="44">
        <f>K27-L27</f>
        <v>475000</v>
      </c>
    </row>
    <row r="29" spans="1:12" ht="15.75" thickBot="1" x14ac:dyDescent="0.3">
      <c r="G29" s="13"/>
      <c r="H29" s="13"/>
      <c r="I29" s="53">
        <f>SUM(I27:I28)</f>
        <v>3400000</v>
      </c>
      <c r="J29" s="54">
        <f>SUM(J27:J28)</f>
        <v>3400000</v>
      </c>
      <c r="K29" s="54">
        <f t="shared" ref="K29:L29" si="5">SUM(K27:K28)</f>
        <v>6000000</v>
      </c>
      <c r="L29" s="55">
        <f t="shared" si="5"/>
        <v>6000000</v>
      </c>
    </row>
    <row r="30" spans="1:12" ht="15.75" thickTop="1" x14ac:dyDescent="0.25"/>
  </sheetData>
  <mergeCells count="10">
    <mergeCell ref="K5:L5"/>
    <mergeCell ref="A1:L1"/>
    <mergeCell ref="A2:L2"/>
    <mergeCell ref="A3:L3"/>
    <mergeCell ref="A5:A6"/>
    <mergeCell ref="B5:B6"/>
    <mergeCell ref="C5:D5"/>
    <mergeCell ref="E5:F5"/>
    <mergeCell ref="G5:H5"/>
    <mergeCell ref="I5:J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F1C6B-26DB-497B-8A91-46B218BAAFAC}">
  <dimension ref="A1:O18"/>
  <sheetViews>
    <sheetView zoomScale="85" zoomScaleNormal="85" workbookViewId="0">
      <selection activeCell="L9" sqref="L9"/>
    </sheetView>
  </sheetViews>
  <sheetFormatPr defaultRowHeight="15" x14ac:dyDescent="0.25"/>
  <cols>
    <col min="1" max="1" width="26.85546875" bestFit="1" customWidth="1"/>
    <col min="2" max="2" width="10.5703125" style="2" bestFit="1" customWidth="1"/>
    <col min="3" max="3" width="13.28515625" style="2" bestFit="1" customWidth="1"/>
    <col min="5" max="5" width="13.42578125" bestFit="1" customWidth="1"/>
    <col min="7" max="7" width="10.5703125" bestFit="1" customWidth="1"/>
    <col min="9" max="9" width="30.7109375" bestFit="1" customWidth="1"/>
    <col min="10" max="11" width="13.28515625" style="2" bestFit="1" customWidth="1"/>
    <col min="12" max="12" width="14.42578125" style="2" bestFit="1" customWidth="1"/>
    <col min="13" max="13" width="9.140625" style="2"/>
    <col min="14" max="14" width="10.5703125" style="2" bestFit="1" customWidth="1"/>
    <col min="15" max="15" width="9.140625" style="2"/>
  </cols>
  <sheetData>
    <row r="1" spans="1:14" x14ac:dyDescent="0.25">
      <c r="A1" s="14" t="s">
        <v>48</v>
      </c>
      <c r="B1" s="15"/>
      <c r="C1" s="16"/>
      <c r="E1" s="14" t="s">
        <v>52</v>
      </c>
      <c r="F1" s="15"/>
      <c r="G1" s="16"/>
      <c r="I1" s="14" t="s">
        <v>57</v>
      </c>
      <c r="J1" s="15"/>
      <c r="K1" s="15"/>
      <c r="L1" s="15"/>
      <c r="M1" s="15"/>
      <c r="N1" s="16"/>
    </row>
    <row r="2" spans="1:14" x14ac:dyDescent="0.25">
      <c r="A2" s="17" t="s">
        <v>49</v>
      </c>
      <c r="B2" s="18"/>
      <c r="C2" s="19"/>
      <c r="E2" s="17" t="s">
        <v>49</v>
      </c>
      <c r="F2" s="18"/>
      <c r="G2" s="19"/>
      <c r="I2" s="17" t="s">
        <v>0</v>
      </c>
      <c r="J2" s="18"/>
      <c r="K2" s="18"/>
      <c r="L2" s="18"/>
      <c r="M2" s="18"/>
      <c r="N2" s="19"/>
    </row>
    <row r="3" spans="1:14" x14ac:dyDescent="0.25">
      <c r="A3" s="17" t="s">
        <v>42</v>
      </c>
      <c r="B3" s="18"/>
      <c r="C3" s="19"/>
      <c r="E3" s="17" t="s">
        <v>42</v>
      </c>
      <c r="F3" s="18"/>
      <c r="G3" s="19"/>
      <c r="I3" s="27" t="s">
        <v>63</v>
      </c>
      <c r="J3" s="9"/>
      <c r="K3" s="9"/>
      <c r="L3" s="9"/>
      <c r="M3" s="9"/>
      <c r="N3" s="28"/>
    </row>
    <row r="4" spans="1:14" x14ac:dyDescent="0.25">
      <c r="A4" s="20"/>
      <c r="B4" s="13"/>
      <c r="C4" s="21"/>
      <c r="E4" s="20"/>
      <c r="F4" s="13"/>
      <c r="G4" s="21"/>
      <c r="I4" s="29" t="s">
        <v>58</v>
      </c>
      <c r="J4" s="30"/>
      <c r="K4" s="12"/>
      <c r="L4" s="13" t="s">
        <v>60</v>
      </c>
      <c r="M4" s="13"/>
      <c r="N4" s="21"/>
    </row>
    <row r="5" spans="1:14" x14ac:dyDescent="0.25">
      <c r="A5" s="20" t="s">
        <v>17</v>
      </c>
      <c r="B5" s="13"/>
      <c r="C5" s="21">
        <f>'Work Sheet'!J17</f>
        <v>3400000</v>
      </c>
      <c r="E5" s="20" t="s">
        <v>53</v>
      </c>
      <c r="F5" s="13"/>
      <c r="G5" s="21">
        <f>'Work Sheet'!L15</f>
        <v>4000000</v>
      </c>
      <c r="I5" s="20" t="s">
        <v>5</v>
      </c>
      <c r="J5" s="13">
        <v>1800000</v>
      </c>
      <c r="K5" s="21"/>
      <c r="L5" s="13" t="s">
        <v>14</v>
      </c>
      <c r="M5" s="13">
        <v>700000</v>
      </c>
      <c r="N5" s="21"/>
    </row>
    <row r="6" spans="1:14" ht="17.25" x14ac:dyDescent="0.4">
      <c r="A6" s="20"/>
      <c r="B6" s="13"/>
      <c r="C6" s="21"/>
      <c r="E6" s="20"/>
      <c r="F6" s="13"/>
      <c r="G6" s="21"/>
      <c r="I6" s="20" t="s">
        <v>6</v>
      </c>
      <c r="J6" s="13">
        <v>650000</v>
      </c>
      <c r="K6" s="21"/>
      <c r="L6" s="13" t="s">
        <v>39</v>
      </c>
      <c r="M6" s="26">
        <v>25000</v>
      </c>
      <c r="N6" s="21"/>
    </row>
    <row r="7" spans="1:14" x14ac:dyDescent="0.25">
      <c r="A7" s="20" t="s">
        <v>50</v>
      </c>
      <c r="B7" s="13"/>
      <c r="C7" s="21"/>
      <c r="E7" s="20" t="s">
        <v>54</v>
      </c>
      <c r="F7" s="13">
        <f>C17</f>
        <v>475000</v>
      </c>
      <c r="G7" s="21"/>
      <c r="I7" s="20" t="s">
        <v>7</v>
      </c>
      <c r="J7" s="13">
        <v>400000</v>
      </c>
      <c r="K7" s="21"/>
      <c r="L7" s="13" t="s">
        <v>61</v>
      </c>
      <c r="M7" s="13"/>
      <c r="N7" s="21">
        <f>M5+M6</f>
        <v>725000</v>
      </c>
    </row>
    <row r="8" spans="1:14" ht="17.25" x14ac:dyDescent="0.4">
      <c r="A8" s="20" t="s">
        <v>18</v>
      </c>
      <c r="B8" s="13">
        <v>300000</v>
      </c>
      <c r="C8" s="21"/>
      <c r="E8" s="20" t="s">
        <v>55</v>
      </c>
      <c r="F8" s="26">
        <v>200000</v>
      </c>
      <c r="G8" s="21"/>
      <c r="I8" s="20" t="s">
        <v>10</v>
      </c>
      <c r="J8" s="13">
        <v>50000</v>
      </c>
      <c r="K8" s="21"/>
      <c r="L8" s="13"/>
      <c r="M8" s="13"/>
      <c r="N8" s="21"/>
    </row>
    <row r="9" spans="1:14" ht="17.25" x14ac:dyDescent="0.4">
      <c r="A9" s="20" t="s">
        <v>20</v>
      </c>
      <c r="B9" s="13">
        <v>175000</v>
      </c>
      <c r="C9" s="21"/>
      <c r="E9" s="20"/>
      <c r="F9" s="13"/>
      <c r="G9" s="21">
        <f>F7-F8</f>
        <v>275000</v>
      </c>
      <c r="I9" s="20" t="s">
        <v>11</v>
      </c>
      <c r="J9" s="13">
        <v>900000</v>
      </c>
      <c r="K9" s="21"/>
      <c r="L9" s="13" t="s">
        <v>67</v>
      </c>
      <c r="M9" s="13"/>
      <c r="N9" s="32">
        <f>G10</f>
        <v>4275000</v>
      </c>
    </row>
    <row r="10" spans="1:14" ht="15.75" thickBot="1" x14ac:dyDescent="0.3">
      <c r="A10" s="20" t="s">
        <v>19</v>
      </c>
      <c r="B10" s="13">
        <v>1500000</v>
      </c>
      <c r="C10" s="21"/>
      <c r="E10" s="20" t="s">
        <v>56</v>
      </c>
      <c r="F10" s="13"/>
      <c r="G10" s="22">
        <f>G5+G9</f>
        <v>4275000</v>
      </c>
      <c r="I10" s="20" t="s">
        <v>12</v>
      </c>
      <c r="J10" s="13">
        <v>2000000</v>
      </c>
      <c r="K10" s="21"/>
      <c r="L10" s="13"/>
      <c r="M10" s="13"/>
      <c r="N10" s="21"/>
    </row>
    <row r="11" spans="1:14" ht="18" thickTop="1" x14ac:dyDescent="0.4">
      <c r="A11" s="20" t="s">
        <v>28</v>
      </c>
      <c r="B11" s="13">
        <v>200000</v>
      </c>
      <c r="C11" s="21"/>
      <c r="E11" s="23"/>
      <c r="F11" s="24"/>
      <c r="G11" s="25"/>
      <c r="I11" s="20" t="s">
        <v>13</v>
      </c>
      <c r="J11" s="26">
        <v>-800000</v>
      </c>
      <c r="K11" s="21"/>
      <c r="L11" s="13"/>
      <c r="M11" s="13"/>
      <c r="N11" s="21"/>
    </row>
    <row r="12" spans="1:14" ht="15.75" thickBot="1" x14ac:dyDescent="0.3">
      <c r="A12" s="20" t="s">
        <v>31</v>
      </c>
      <c r="B12" s="13">
        <v>250000</v>
      </c>
      <c r="C12" s="21"/>
      <c r="I12" s="20" t="s">
        <v>59</v>
      </c>
      <c r="J12" s="13"/>
      <c r="K12" s="31">
        <f>SUM(J5:J11)</f>
        <v>5000000</v>
      </c>
      <c r="L12" s="13" t="s">
        <v>62</v>
      </c>
      <c r="M12" s="13"/>
      <c r="N12" s="31">
        <f>N7+N9</f>
        <v>5000000</v>
      </c>
    </row>
    <row r="13" spans="1:14" ht="15.75" thickTop="1" x14ac:dyDescent="0.25">
      <c r="A13" s="20" t="s">
        <v>33</v>
      </c>
      <c r="B13" s="13">
        <v>300000</v>
      </c>
      <c r="C13" s="21"/>
      <c r="I13" s="20"/>
      <c r="J13" s="13"/>
      <c r="K13" s="21"/>
      <c r="L13" s="13"/>
      <c r="M13" s="13"/>
      <c r="N13" s="21"/>
    </row>
    <row r="14" spans="1:14" x14ac:dyDescent="0.25">
      <c r="A14" s="20" t="s">
        <v>35</v>
      </c>
      <c r="B14" s="13">
        <v>200000</v>
      </c>
      <c r="C14" s="21"/>
      <c r="I14" s="20"/>
      <c r="J14" s="13"/>
      <c r="K14" s="21"/>
      <c r="L14" s="13"/>
      <c r="M14" s="13"/>
      <c r="N14" s="21"/>
    </row>
    <row r="15" spans="1:14" x14ac:dyDescent="0.25">
      <c r="A15" s="20"/>
      <c r="B15" s="13"/>
      <c r="C15" s="21"/>
      <c r="I15" s="23"/>
      <c r="J15" s="24"/>
      <c r="K15" s="25"/>
      <c r="L15" s="24"/>
      <c r="M15" s="24"/>
      <c r="N15" s="25"/>
    </row>
    <row r="16" spans="1:14" x14ac:dyDescent="0.25">
      <c r="A16" s="20" t="s">
        <v>51</v>
      </c>
      <c r="B16" s="13"/>
      <c r="C16" s="21">
        <f>SUM(B8:B15)</f>
        <v>2925000</v>
      </c>
    </row>
    <row r="17" spans="1:3" ht="15.75" thickBot="1" x14ac:dyDescent="0.3">
      <c r="A17" s="20" t="s">
        <v>66</v>
      </c>
      <c r="B17" s="13"/>
      <c r="C17" s="22">
        <f>C5-C16</f>
        <v>475000</v>
      </c>
    </row>
    <row r="18" spans="1:3" ht="15.75" thickTop="1" x14ac:dyDescent="0.25">
      <c r="A18" s="23"/>
      <c r="B18" s="24"/>
      <c r="C18" s="25"/>
    </row>
  </sheetData>
  <mergeCells count="9">
    <mergeCell ref="I1:N1"/>
    <mergeCell ref="I3:N3"/>
    <mergeCell ref="I2:N2"/>
    <mergeCell ref="A1:C1"/>
    <mergeCell ref="A2:C2"/>
    <mergeCell ref="A3:C3"/>
    <mergeCell ref="E1:G1"/>
    <mergeCell ref="E2:G2"/>
    <mergeCell ref="E3:G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Soal</vt:lpstr>
      <vt:lpstr>Penyesuaian</vt:lpstr>
      <vt:lpstr>Work Sheet</vt:lpstr>
      <vt:lpstr>Laporan Keuangan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2020-11-13T02:53:06Z</dcterms:created>
  <dcterms:modified xsi:type="dcterms:W3CDTF">2020-11-13T05:45:14Z</dcterms:modified>
</cp:coreProperties>
</file>